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a\Desktop\2024\"/>
    </mc:Choice>
  </mc:AlternateContent>
  <xr:revisionPtr revIDLastSave="0" documentId="8_{C591B053-A97F-49E5-BD5E-9FCB0B80A492}" xr6:coauthVersionLast="47" xr6:coauthVersionMax="47" xr10:uidLastSave="{00000000-0000-0000-0000-000000000000}"/>
  <bookViews>
    <workbookView xWindow="-120" yWindow="-120" windowWidth="24240" windowHeight="13140" tabRatio="987" xr2:uid="{00000000-000D-0000-FFFF-FFFF00000000}"/>
  </bookViews>
  <sheets>
    <sheet name="VLASTITI RASHODI 2017" sheetId="1" r:id="rId1"/>
  </sheets>
  <definedNames>
    <definedName name="_xlnm.Print_Titles" localSheetId="0">'VLASTITI RASHODI 2017'!$9:$9</definedName>
    <definedName name="Print_Titles_0" localSheetId="0">'VLASTITI RASHODI 2017'!$9:$9</definedName>
  </definedNames>
  <calcPr calcId="181029"/>
</workbook>
</file>

<file path=xl/calcChain.xml><?xml version="1.0" encoding="utf-8"?>
<calcChain xmlns="http://schemas.openxmlformats.org/spreadsheetml/2006/main">
  <c r="D58" i="1" l="1"/>
  <c r="D69" i="1"/>
  <c r="D59" i="1"/>
  <c r="E65" i="1"/>
  <c r="D65" i="1"/>
  <c r="D30" i="1"/>
  <c r="F61" i="1" l="1"/>
  <c r="F62" i="1"/>
  <c r="F63" i="1"/>
  <c r="F64" i="1"/>
  <c r="F60" i="1"/>
  <c r="F43" i="1"/>
  <c r="F42" i="1"/>
  <c r="F40" i="1"/>
  <c r="F28" i="1"/>
  <c r="F51" i="1" l="1"/>
  <c r="F50" i="1"/>
  <c r="F49" i="1"/>
  <c r="E59" i="1" l="1"/>
  <c r="E53" i="1"/>
  <c r="D53" i="1"/>
  <c r="D52" i="1" s="1"/>
  <c r="F48" i="1"/>
  <c r="F47" i="1"/>
  <c r="E46" i="1"/>
  <c r="D46" i="1"/>
  <c r="F45" i="1"/>
  <c r="F44" i="1"/>
  <c r="F41" i="1"/>
  <c r="F39" i="1"/>
  <c r="F38" i="1"/>
  <c r="E37" i="1"/>
  <c r="D37" i="1"/>
  <c r="F36" i="1"/>
  <c r="F35" i="1"/>
  <c r="F34" i="1"/>
  <c r="F33" i="1"/>
  <c r="F32" i="1"/>
  <c r="F31" i="1"/>
  <c r="E30" i="1"/>
  <c r="F29" i="1"/>
  <c r="E26" i="1"/>
  <c r="D26" i="1"/>
  <c r="E21" i="1"/>
  <c r="D21" i="1"/>
  <c r="E19" i="1"/>
  <c r="D19" i="1"/>
  <c r="E17" i="1"/>
  <c r="D17" i="1"/>
  <c r="D57" i="1" l="1"/>
  <c r="D56" i="1" s="1"/>
  <c r="E58" i="1"/>
  <c r="F59" i="1"/>
  <c r="E52" i="1"/>
  <c r="F52" i="1" s="1"/>
  <c r="F53" i="1"/>
  <c r="D16" i="1"/>
  <c r="E16" i="1"/>
  <c r="F37" i="1"/>
  <c r="F46" i="1"/>
  <c r="F30" i="1"/>
  <c r="D25" i="1"/>
  <c r="F26" i="1"/>
  <c r="E25" i="1"/>
  <c r="E57" i="1" l="1"/>
  <c r="F58" i="1"/>
  <c r="E15" i="1"/>
  <c r="E14" i="1" s="1"/>
  <c r="D15" i="1"/>
  <c r="F25" i="1"/>
  <c r="E56" i="1" l="1"/>
  <c r="F57" i="1"/>
  <c r="F15" i="1"/>
  <c r="D14" i="1"/>
  <c r="D13" i="1" s="1"/>
  <c r="D12" i="1" s="1"/>
  <c r="D11" i="1" s="1"/>
  <c r="D71" i="1" s="1"/>
  <c r="E13" i="1"/>
  <c r="F14" i="1" l="1"/>
  <c r="F13" i="1"/>
  <c r="E12" i="1"/>
  <c r="F12" i="1" l="1"/>
  <c r="E11" i="1"/>
  <c r="F11" i="1" l="1"/>
  <c r="E71" i="1"/>
  <c r="F71" i="1" s="1"/>
</calcChain>
</file>

<file path=xl/sharedStrings.xml><?xml version="1.0" encoding="utf-8"?>
<sst xmlns="http://schemas.openxmlformats.org/spreadsheetml/2006/main" count="73" uniqueCount="72">
  <si>
    <t>JAVNA VATROGASNA POSTROJBA
GRADA ZAGREBA
SAVSKA CESTA 1</t>
  </si>
  <si>
    <t>POZICIJA</t>
  </si>
  <si>
    <t>BROJ
EKONOM.
KLAS.</t>
  </si>
  <si>
    <t>OSNOVNA I POTONJA NAMJENA</t>
  </si>
  <si>
    <t>OSTVARENJE</t>
  </si>
  <si>
    <t>Glava 02. JAVNA VATROGASNA POSTROJBA</t>
  </si>
  <si>
    <t>Strategija B. JAVNI RED I SIGURNOST</t>
  </si>
  <si>
    <t>Glavni program B01. PROTUPOŽARNA ZAŠTITA</t>
  </si>
  <si>
    <t>Program 1001.FINANCIRANJE DJELATNOSTI PRORAČUNSKIH KORISNIKA IZ VLASTITIH I NAMJENSKIH PRIHODA</t>
  </si>
  <si>
    <t>Aktivnost Z10001.DJELATNOST PRORAČUNSKIH KORISNIKA KOJA SE FINANCIRA IZ VLASTITH I NAMJENSKIH PRIHODA</t>
  </si>
  <si>
    <t>RASHODI POSLOVANJA</t>
  </si>
  <si>
    <t>RASHODI ZA ZAPOSLENE</t>
  </si>
  <si>
    <t>PLAĆE</t>
  </si>
  <si>
    <t>Plaće za redovan rad</t>
  </si>
  <si>
    <t>OSTALI RASHODI ZA ZAPOSLENE</t>
  </si>
  <si>
    <t>Ostali rashodi za zaposlene</t>
  </si>
  <si>
    <t>DOPRINOSI NA PLAĆE</t>
  </si>
  <si>
    <t>Doprinosi za mirovinsko osiguranje</t>
  </si>
  <si>
    <t>Doprinosi za obvezno zdravstveno osiguranje</t>
  </si>
  <si>
    <t>Doprinosi za obvezno osiguranje u slučaju nezaposlenosti</t>
  </si>
  <si>
    <t>MATERIJALNI RASHODI</t>
  </si>
  <si>
    <t>NAKNADE TROŠKOVA ZAPOSLENIMA</t>
  </si>
  <si>
    <t>Službena putovanja</t>
  </si>
  <si>
    <t>Naknada za prijevoz, za rad na terenu i odvojeni život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</si>
  <si>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</si>
  <si>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</si>
  <si>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</si>
  <si>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</si>
  <si>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</si>
  <si>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</si>
  <si>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</si>
  <si>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</si>
  <si>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</si>
  <si>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tefona, pošte i prijevoza</t>
  </si>
  <si>
    <t>Usluge tekućeg i investicijskog održavanja</t>
  </si>
  <si>
    <t>Komunalne usluge</t>
  </si>
  <si>
    <t>Računalne usluge</t>
  </si>
  <si>
    <t>OSTALI NESPOMENUTI RASHODI POSLOVANJA</t>
  </si>
  <si>
    <t>Premije osiguranja</t>
  </si>
  <si>
    <t>Pristojbe i naknade</t>
  </si>
  <si>
    <t>FINANCIJSKI RASHODI</t>
  </si>
  <si>
    <t>OSTALI FINANCIJSKI RASHODI</t>
  </si>
  <si>
    <t>Zatezne kamate</t>
  </si>
  <si>
    <t>Projekt / Aktivnost A100002: OPREMANJE JAVNE VATROGASNE POSTROJBE</t>
  </si>
  <si>
    <t>RASHODI ZA NABAVU NEFINANCIJSKE IMOVINE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</si>
  <si>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</si>
  <si>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</si>
  <si>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</si>
  <si>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</si>
  <si>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</si>
  <si>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Ulaganja u računalne programe</t>
  </si>
  <si>
    <t>UKUPNO GLAVA 02</t>
  </si>
  <si>
    <t>INDEKS</t>
  </si>
  <si>
    <t>Usluge promdžbe i informiranja</t>
  </si>
  <si>
    <t>Ostale usluge</t>
  </si>
  <si>
    <t>Reprezentacija</t>
  </si>
  <si>
    <t>Članarine i norme</t>
  </si>
  <si>
    <t>Ostali nespomenuti rashodi poslovanja</t>
  </si>
  <si>
    <t>Ostali instrumenti, uređaji i strojevi</t>
  </si>
  <si>
    <t>Sportska oprema</t>
  </si>
  <si>
    <t>PRIJEVOZNA SREDSTVA</t>
  </si>
  <si>
    <t>Prijevozna sredstva u cestovnom prometu</t>
  </si>
  <si>
    <t>Prijevozna sredstva u pomorskom prijevozu</t>
  </si>
  <si>
    <t>NEMATERIJALNA PROIZVEDENA IMOVINA</t>
  </si>
  <si>
    <t>Zakupnine i najamnine</t>
  </si>
  <si>
    <t>Zdravstvene i veterinarske usluge</t>
  </si>
  <si>
    <t>PLAN RASHODA VLASTITIH PRIHODA U 2022. GODINI</t>
  </si>
  <si>
    <t>Predsjednik Vatrogasnog vijeća</t>
  </si>
  <si>
    <t>Mislav Šajatović Šuba</t>
  </si>
  <si>
    <t>OSTVARENJE VLASTITIH I NAMJENSKIH RASHODA 01.01.2022.-31.12.2022.</t>
  </si>
  <si>
    <t>Ostali nespomenuti financijski rashodi</t>
  </si>
  <si>
    <t>U Zagrebu, 17.03.2023.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</si>
</sst>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Narrow"/>
      <family val="2"/>
      <charset val="238"/>
    </font>
    <font>
      <b/>
      <sz val="7"/>
      <name val="Arial Narrow"/>
      <family val="2"/>
      <charset val="238"/>
    </font>
    <font>
      <sz val="8"/>
      <name val="Arial Narrow"/>
      <family val="2"/>
      <charset val="238"/>
    </font>
    <font>
      <sz val="7"/>
      <name val="Arial Narrow"/>
      <family val="2"/>
      <charset val="238"/>
    </font>
    <font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7" fillId="0" borderId="0" xfId="0" applyFont="1"/>
    <xf numFmtId="0" fontId="7" fillId="2" borderId="0" xfId="0" applyFont="1" applyFill="1"/>
    <xf numFmtId="0" fontId="8" fillId="0" borderId="0" xfId="0" applyFont="1"/>
    <xf numFmtId="0" fontId="1" fillId="0" borderId="7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8" xfId="0" applyFont="1" applyBorder="1" applyAlignment="1">
      <alignment wrapText="1"/>
    </xf>
    <xf numFmtId="0" fontId="0" fillId="0" borderId="0" xfId="0" applyAlignment="1" applyProtection="1">
      <alignment wrapText="1"/>
      <protection locked="0"/>
    </xf>
    <xf numFmtId="0" fontId="0" fillId="0" borderId="8" xfId="0" applyBorder="1" applyAlignment="1">
      <alignment wrapText="1"/>
    </xf>
    <xf numFmtId="0" fontId="2" fillId="0" borderId="0" xfId="0" applyFont="1" applyAlignment="1">
      <alignment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10" fontId="5" fillId="0" borderId="14" xfId="0" applyNumberFormat="1" applyFont="1" applyBorder="1" applyAlignment="1">
      <alignment horizontal="right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10" fontId="7" fillId="0" borderId="14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4" fontId="7" fillId="0" borderId="14" xfId="0" applyNumberFormat="1" applyFont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3" xfId="0" applyFont="1" applyBorder="1" applyAlignment="1">
      <alignment wrapText="1"/>
    </xf>
    <xf numFmtId="4" fontId="5" fillId="0" borderId="10" xfId="0" applyNumberFormat="1" applyFont="1" applyBorder="1" applyAlignment="1">
      <alignment horizontal="right" vertical="center" wrapText="1"/>
    </xf>
    <xf numFmtId="10" fontId="5" fillId="0" borderId="18" xfId="0" applyNumberFormat="1" applyFont="1" applyBorder="1" applyAlignment="1">
      <alignment horizontal="right" vertical="center" wrapText="1"/>
    </xf>
    <xf numFmtId="0" fontId="7" fillId="0" borderId="24" xfId="0" applyFont="1" applyBorder="1" applyAlignment="1">
      <alignment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0" fillId="3" borderId="0" xfId="0" applyFill="1"/>
    <xf numFmtId="0" fontId="1" fillId="3" borderId="0" xfId="0" applyFont="1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0" fillId="0" borderId="7" xfId="0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5" fillId="0" borderId="17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CCFF66"/>
      <rgbColor rgb="FF99CCFF"/>
      <rgbColor rgb="FFF29CE6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74"/>
  <sheetViews>
    <sheetView tabSelected="1" zoomScale="110" zoomScaleNormal="110" workbookViewId="0">
      <selection sqref="A1:C1"/>
    </sheetView>
  </sheetViews>
  <sheetFormatPr defaultRowHeight="12.75" x14ac:dyDescent="0.2"/>
  <cols>
    <col min="1" max="1" width="5.42578125" style="1"/>
    <col min="2" max="2" width="4.7109375" style="1"/>
    <col min="3" max="3" width="48.42578125" style="2"/>
    <col min="4" max="4" width="11.42578125" style="1" customWidth="1"/>
    <col min="5" max="5" width="8.42578125" style="1" customWidth="1"/>
    <col min="6" max="6" width="8.7109375" style="1" customWidth="1"/>
    <col min="7" max="1025" width="9.140625" style="1"/>
  </cols>
  <sheetData>
    <row r="1" spans="1:1025" s="15" customFormat="1" ht="53.25" customHeight="1" x14ac:dyDescent="0.2">
      <c r="A1" s="59" t="s">
        <v>0</v>
      </c>
      <c r="B1" s="60"/>
      <c r="C1" s="60"/>
      <c r="D1" s="13"/>
      <c r="E1" s="13"/>
      <c r="F1" s="14"/>
    </row>
    <row r="2" spans="1:1025" s="1" customFormat="1" ht="12.75" customHeight="1" x14ac:dyDescent="0.2">
      <c r="A2" s="6"/>
      <c r="B2" s="7"/>
      <c r="C2" s="8"/>
      <c r="D2" s="7"/>
      <c r="E2" s="7"/>
      <c r="F2" s="9"/>
    </row>
    <row r="3" spans="1:1025" s="1" customFormat="1" x14ac:dyDescent="0.2">
      <c r="A3" s="6"/>
      <c r="B3" s="7"/>
      <c r="C3" s="10"/>
      <c r="D3" s="7"/>
      <c r="E3" s="7"/>
      <c r="F3" s="9"/>
    </row>
    <row r="4" spans="1:1025" s="1" customFormat="1" x14ac:dyDescent="0.2">
      <c r="A4" s="6"/>
      <c r="B4" s="7"/>
      <c r="C4" s="10"/>
      <c r="D4" s="7"/>
      <c r="E4" s="7"/>
      <c r="F4" s="9"/>
    </row>
    <row r="5" spans="1:1025" s="1" customFormat="1" x14ac:dyDescent="0.2">
      <c r="A5" s="6"/>
      <c r="B5" s="7"/>
      <c r="C5" s="8"/>
      <c r="D5" s="7"/>
      <c r="E5" s="7"/>
      <c r="F5" s="9"/>
    </row>
    <row r="6" spans="1:1025" x14ac:dyDescent="0.2">
      <c r="A6" s="61" t="s">
        <v>71</v>
      </c>
      <c r="B6" s="62"/>
      <c r="C6" s="62"/>
      <c r="D6" s="8"/>
      <c r="E6" s="8"/>
      <c r="F6" s="11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5" ht="14.25" customHeight="1" x14ac:dyDescent="0.2">
      <c r="A7" s="6"/>
      <c r="B7" s="7"/>
      <c r="C7" s="12"/>
      <c r="D7" s="8"/>
      <c r="E7" s="8"/>
      <c r="F7" s="11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5" ht="21.75" customHeight="1" x14ac:dyDescent="0.2">
      <c r="A8" s="53" t="s">
        <v>69</v>
      </c>
      <c r="B8" s="54"/>
      <c r="C8" s="54"/>
      <c r="D8" s="54"/>
      <c r="E8" s="54"/>
      <c r="F8" s="55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5" s="49" customFormat="1" ht="39" customHeight="1" x14ac:dyDescent="0.2">
      <c r="A9" s="45" t="s">
        <v>1</v>
      </c>
      <c r="B9" s="46" t="s">
        <v>2</v>
      </c>
      <c r="C9" s="47" t="s">
        <v>3</v>
      </c>
      <c r="D9" s="46" t="s">
        <v>66</v>
      </c>
      <c r="E9" s="47" t="s">
        <v>4</v>
      </c>
      <c r="F9" s="48" t="s">
        <v>52</v>
      </c>
      <c r="AMK9" s="50"/>
    </row>
    <row r="10" spans="1:1025" s="3" customFormat="1" ht="14.25" customHeight="1" x14ac:dyDescent="0.25">
      <c r="A10" s="56" t="s">
        <v>5</v>
      </c>
      <c r="B10" s="57"/>
      <c r="C10" s="57"/>
      <c r="D10" s="16"/>
      <c r="E10" s="17"/>
      <c r="F10" s="18"/>
    </row>
    <row r="11" spans="1:1025" s="3" customFormat="1" ht="14.25" customHeight="1" x14ac:dyDescent="0.25">
      <c r="A11" s="56" t="s">
        <v>6</v>
      </c>
      <c r="B11" s="57"/>
      <c r="C11" s="58"/>
      <c r="D11" s="19">
        <f>D12</f>
        <v>700000</v>
      </c>
      <c r="E11" s="19">
        <f>E12</f>
        <v>1363847.2600000002</v>
      </c>
      <c r="F11" s="20">
        <f t="shared" ref="F11:F15" si="0">E11/D11</f>
        <v>1.9483532285714289</v>
      </c>
    </row>
    <row r="12" spans="1:1025" s="3" customFormat="1" ht="13.5" customHeight="1" x14ac:dyDescent="0.25">
      <c r="A12" s="56" t="s">
        <v>7</v>
      </c>
      <c r="B12" s="57"/>
      <c r="C12" s="58"/>
      <c r="D12" s="19">
        <f>D13</f>
        <v>700000</v>
      </c>
      <c r="E12" s="19">
        <f>E13</f>
        <v>1363847.2600000002</v>
      </c>
      <c r="F12" s="20">
        <f t="shared" si="0"/>
        <v>1.9483532285714289</v>
      </c>
    </row>
    <row r="13" spans="1:1025" s="3" customFormat="1" ht="23.25" customHeight="1" x14ac:dyDescent="0.25">
      <c r="A13" s="56" t="s">
        <v>8</v>
      </c>
      <c r="B13" s="57"/>
      <c r="C13" s="58"/>
      <c r="D13" s="19">
        <f>D14+D56</f>
        <v>700000</v>
      </c>
      <c r="E13" s="19">
        <f>E14+E56</f>
        <v>1363847.2600000002</v>
      </c>
      <c r="F13" s="20">
        <f t="shared" si="0"/>
        <v>1.9483532285714289</v>
      </c>
    </row>
    <row r="14" spans="1:1025" s="3" customFormat="1" ht="21" customHeight="1" x14ac:dyDescent="0.25">
      <c r="A14" s="56" t="s">
        <v>9</v>
      </c>
      <c r="B14" s="57"/>
      <c r="C14" s="58"/>
      <c r="D14" s="19">
        <f>D15</f>
        <v>540000</v>
      </c>
      <c r="E14" s="19">
        <f>E15</f>
        <v>950175.25000000012</v>
      </c>
      <c r="F14" s="20">
        <f t="shared" si="0"/>
        <v>1.7595837962962966</v>
      </c>
    </row>
    <row r="15" spans="1:1025" s="3" customFormat="1" ht="13.5" customHeight="1" x14ac:dyDescent="0.25">
      <c r="A15" s="21"/>
      <c r="B15" s="22">
        <v>3</v>
      </c>
      <c r="C15" s="23" t="s">
        <v>10</v>
      </c>
      <c r="D15" s="19">
        <f>D16+D25+D52</f>
        <v>540000</v>
      </c>
      <c r="E15" s="19">
        <f>E16+E25+E52</f>
        <v>950175.25000000012</v>
      </c>
      <c r="F15" s="20">
        <f t="shared" si="0"/>
        <v>1.7595837962962966</v>
      </c>
    </row>
    <row r="16" spans="1:1025" s="3" customFormat="1" ht="13.5" customHeight="1" x14ac:dyDescent="0.25">
      <c r="A16" s="21"/>
      <c r="B16" s="22">
        <v>31</v>
      </c>
      <c r="C16" s="23" t="s">
        <v>11</v>
      </c>
      <c r="D16" s="19">
        <f>D17+D19+D21</f>
        <v>0</v>
      </c>
      <c r="E16" s="19">
        <f>E17+E19+E21</f>
        <v>0</v>
      </c>
      <c r="F16" s="20">
        <v>0</v>
      </c>
    </row>
    <row r="17" spans="1:1024" s="3" customFormat="1" ht="13.5" customHeight="1" x14ac:dyDescent="0.25">
      <c r="A17" s="21"/>
      <c r="B17" s="22">
        <v>311</v>
      </c>
      <c r="C17" s="23" t="s">
        <v>12</v>
      </c>
      <c r="D17" s="19">
        <f>SUM(D18:D18)</f>
        <v>0</v>
      </c>
      <c r="E17" s="19">
        <f>SUM(E18:E18)</f>
        <v>0</v>
      </c>
      <c r="F17" s="20">
        <v>0</v>
      </c>
    </row>
    <row r="18" spans="1:1024" s="3" customFormat="1" x14ac:dyDescent="0.25">
      <c r="A18" s="24"/>
      <c r="B18" s="25">
        <v>3111</v>
      </c>
      <c r="C18" s="26" t="s">
        <v>13</v>
      </c>
      <c r="D18" s="27">
        <v>0</v>
      </c>
      <c r="E18" s="27">
        <v>0</v>
      </c>
      <c r="F18" s="28">
        <v>0</v>
      </c>
    </row>
    <row r="19" spans="1:1024" s="3" customFormat="1" x14ac:dyDescent="0.25">
      <c r="A19" s="24"/>
      <c r="B19" s="22">
        <v>312</v>
      </c>
      <c r="C19" s="23" t="s">
        <v>14</v>
      </c>
      <c r="D19" s="19">
        <f>D20</f>
        <v>0</v>
      </c>
      <c r="E19" s="19">
        <f>E20</f>
        <v>0</v>
      </c>
      <c r="F19" s="20">
        <v>0</v>
      </c>
    </row>
    <row r="20" spans="1:1024" s="3" customFormat="1" ht="13.5" customHeight="1" x14ac:dyDescent="0.25">
      <c r="A20" s="21"/>
      <c r="B20" s="25">
        <v>3121</v>
      </c>
      <c r="C20" s="26" t="s">
        <v>15</v>
      </c>
      <c r="D20" s="27">
        <v>0</v>
      </c>
      <c r="E20" s="27">
        <v>0</v>
      </c>
      <c r="F20" s="28">
        <v>0</v>
      </c>
    </row>
    <row r="21" spans="1:1024" s="3" customFormat="1" x14ac:dyDescent="0.25">
      <c r="A21" s="24"/>
      <c r="B21" s="22">
        <v>313</v>
      </c>
      <c r="C21" s="23" t="s">
        <v>16</v>
      </c>
      <c r="D21" s="19">
        <f>SUM(D22:D24)</f>
        <v>0</v>
      </c>
      <c r="E21" s="19">
        <f>SUM(E22:E24)</f>
        <v>0</v>
      </c>
      <c r="F21" s="20">
        <v>0</v>
      </c>
    </row>
    <row r="22" spans="1:1024" s="3" customFormat="1" x14ac:dyDescent="0.25">
      <c r="A22" s="24"/>
      <c r="B22" s="25">
        <v>3131</v>
      </c>
      <c r="C22" s="26" t="s">
        <v>17</v>
      </c>
      <c r="D22" s="27">
        <v>0</v>
      </c>
      <c r="E22" s="27">
        <v>0</v>
      </c>
      <c r="F22" s="28">
        <v>0</v>
      </c>
    </row>
    <row r="23" spans="1:1024" s="3" customFormat="1" x14ac:dyDescent="0.25">
      <c r="A23" s="24"/>
      <c r="B23" s="25">
        <v>3132</v>
      </c>
      <c r="C23" s="26" t="s">
        <v>18</v>
      </c>
      <c r="D23" s="27">
        <v>0</v>
      </c>
      <c r="E23" s="27">
        <v>0</v>
      </c>
      <c r="F23" s="28">
        <v>0</v>
      </c>
    </row>
    <row r="24" spans="1:1024" s="3" customFormat="1" ht="13.5" customHeight="1" x14ac:dyDescent="0.25">
      <c r="A24" s="21"/>
      <c r="B24" s="25">
        <v>3133</v>
      </c>
      <c r="C24" s="26" t="s">
        <v>19</v>
      </c>
      <c r="D24" s="27">
        <v>0</v>
      </c>
      <c r="E24" s="27">
        <v>0</v>
      </c>
      <c r="F24" s="28">
        <v>0</v>
      </c>
    </row>
    <row r="25" spans="1:1024" ht="13.5" customHeight="1" x14ac:dyDescent="0.2">
      <c r="A25" s="21"/>
      <c r="B25" s="22">
        <v>32</v>
      </c>
      <c r="C25" s="23" t="s">
        <v>20</v>
      </c>
      <c r="D25" s="19">
        <f>D26+D30+D37+D46</f>
        <v>539000</v>
      </c>
      <c r="E25" s="19">
        <f>E26+E30+E37+E46</f>
        <v>942162.63000000012</v>
      </c>
      <c r="F25" s="20">
        <f>E25/D25</f>
        <v>1.7479826159554732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13.5" x14ac:dyDescent="0.25">
      <c r="A26" s="24"/>
      <c r="B26" s="22">
        <v>321</v>
      </c>
      <c r="C26" s="23" t="s">
        <v>21</v>
      </c>
      <c r="D26" s="19">
        <f>SUM(D27:D29)</f>
        <v>2000</v>
      </c>
      <c r="E26" s="19">
        <f>SUM(E27:E29)</f>
        <v>31868.29</v>
      </c>
      <c r="F26" s="20">
        <f>E26/D26</f>
        <v>15.934145000000001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3.5" x14ac:dyDescent="0.25">
      <c r="A27" s="24"/>
      <c r="B27" s="25">
        <v>3211</v>
      </c>
      <c r="C27" s="26" t="s">
        <v>22</v>
      </c>
      <c r="D27" s="27">
        <v>0</v>
      </c>
      <c r="E27" s="27">
        <v>0</v>
      </c>
      <c r="F27" s="28">
        <v>0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13.5" x14ac:dyDescent="0.25">
      <c r="A28" s="24"/>
      <c r="B28" s="25">
        <v>3212</v>
      </c>
      <c r="C28" s="26" t="s">
        <v>23</v>
      </c>
      <c r="D28" s="27">
        <v>1000</v>
      </c>
      <c r="E28" s="27">
        <v>0</v>
      </c>
      <c r="F28" s="28">
        <f t="shared" ref="F28:F53" si="1">E28/D28</f>
        <v>0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13.5" x14ac:dyDescent="0.25">
      <c r="A29" s="24"/>
      <c r="B29" s="25">
        <v>3213</v>
      </c>
      <c r="C29" s="26" t="s">
        <v>24</v>
      </c>
      <c r="D29" s="27">
        <v>1000</v>
      </c>
      <c r="E29" s="27">
        <v>31868.29</v>
      </c>
      <c r="F29" s="28">
        <f t="shared" si="1"/>
        <v>31.868290000000002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13.5" x14ac:dyDescent="0.25">
      <c r="A30" s="24"/>
      <c r="B30" s="22">
        <v>322</v>
      </c>
      <c r="C30" s="23" t="s">
        <v>25</v>
      </c>
      <c r="D30" s="19">
        <f>SUM(D31:D36)</f>
        <v>305000</v>
      </c>
      <c r="E30" s="19">
        <f>SUM(E31:E36)</f>
        <v>718119.01</v>
      </c>
      <c r="F30" s="20">
        <f t="shared" si="1"/>
        <v>2.3544885573770493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13.5" x14ac:dyDescent="0.25">
      <c r="A31" s="24"/>
      <c r="B31" s="25">
        <v>3221</v>
      </c>
      <c r="C31" s="26" t="s">
        <v>26</v>
      </c>
      <c r="D31" s="27">
        <v>15000</v>
      </c>
      <c r="E31" s="27">
        <v>3878.23</v>
      </c>
      <c r="F31" s="28">
        <f t="shared" si="1"/>
        <v>0.25854866666666665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13.5" x14ac:dyDescent="0.25">
      <c r="A32" s="24"/>
      <c r="B32" s="25">
        <v>3222</v>
      </c>
      <c r="C32" s="26" t="s">
        <v>27</v>
      </c>
      <c r="D32" s="27">
        <v>45000</v>
      </c>
      <c r="E32" s="27">
        <v>13802.64</v>
      </c>
      <c r="F32" s="28">
        <f t="shared" si="1"/>
        <v>0.30672533333333329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13.5" x14ac:dyDescent="0.25">
      <c r="A33" s="24"/>
      <c r="B33" s="25">
        <v>3223</v>
      </c>
      <c r="C33" s="26" t="s">
        <v>28</v>
      </c>
      <c r="D33" s="27">
        <v>25000</v>
      </c>
      <c r="E33" s="27">
        <v>309393.21999999997</v>
      </c>
      <c r="F33" s="28">
        <f t="shared" si="1"/>
        <v>12.375728799999999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13.5" x14ac:dyDescent="0.25">
      <c r="A34" s="24"/>
      <c r="B34" s="25">
        <v>3224</v>
      </c>
      <c r="C34" s="26" t="s">
        <v>29</v>
      </c>
      <c r="D34" s="27">
        <v>65000</v>
      </c>
      <c r="E34" s="27">
        <v>166890.85999999999</v>
      </c>
      <c r="F34" s="28">
        <f t="shared" si="1"/>
        <v>2.567551692307692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13.5" x14ac:dyDescent="0.25">
      <c r="A35" s="24"/>
      <c r="B35" s="25">
        <v>3225</v>
      </c>
      <c r="C35" s="26" t="s">
        <v>30</v>
      </c>
      <c r="D35" s="27">
        <v>35000</v>
      </c>
      <c r="E35" s="27">
        <v>70417.13</v>
      </c>
      <c r="F35" s="28">
        <f t="shared" si="1"/>
        <v>2.0119180000000001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15" customHeight="1" x14ac:dyDescent="0.25">
      <c r="A36" s="21"/>
      <c r="B36" s="25">
        <v>3227</v>
      </c>
      <c r="C36" s="26" t="s">
        <v>31</v>
      </c>
      <c r="D36" s="27">
        <v>120000</v>
      </c>
      <c r="E36" s="27">
        <v>153736.93</v>
      </c>
      <c r="F36" s="28">
        <f t="shared" si="1"/>
        <v>1.2811410833333332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15" customHeight="1" x14ac:dyDescent="0.2">
      <c r="A37" s="21"/>
      <c r="B37" s="22">
        <v>323</v>
      </c>
      <c r="C37" s="23" t="s">
        <v>32</v>
      </c>
      <c r="D37" s="19">
        <f>SUM(D38:D45)</f>
        <v>213000</v>
      </c>
      <c r="E37" s="19">
        <f>SUM(E38:E45)</f>
        <v>183262.82</v>
      </c>
      <c r="F37" s="20">
        <f t="shared" si="1"/>
        <v>0.86038882629107982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13.5" x14ac:dyDescent="0.25">
      <c r="A38" s="24"/>
      <c r="B38" s="29">
        <v>3231</v>
      </c>
      <c r="C38" s="26" t="s">
        <v>33</v>
      </c>
      <c r="D38" s="27">
        <v>20000</v>
      </c>
      <c r="E38" s="27">
        <v>6640</v>
      </c>
      <c r="F38" s="28">
        <f t="shared" si="1"/>
        <v>0.33200000000000002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ht="13.5" x14ac:dyDescent="0.25">
      <c r="A39" s="24"/>
      <c r="B39" s="25">
        <v>3232</v>
      </c>
      <c r="C39" s="26" t="s">
        <v>34</v>
      </c>
      <c r="D39" s="27">
        <v>150000</v>
      </c>
      <c r="E39" s="27">
        <v>102366.96</v>
      </c>
      <c r="F39" s="28">
        <f t="shared" si="1"/>
        <v>0.68244640000000001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ht="13.5" x14ac:dyDescent="0.25">
      <c r="A40" s="24"/>
      <c r="B40" s="25">
        <v>3233</v>
      </c>
      <c r="C40" s="26" t="s">
        <v>53</v>
      </c>
      <c r="D40" s="27">
        <v>2000</v>
      </c>
      <c r="E40" s="27">
        <v>0</v>
      </c>
      <c r="F40" s="28">
        <f t="shared" si="1"/>
        <v>0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ht="13.5" x14ac:dyDescent="0.25">
      <c r="A41" s="24"/>
      <c r="B41" s="25">
        <v>3234</v>
      </c>
      <c r="C41" s="26" t="s">
        <v>35</v>
      </c>
      <c r="D41" s="27">
        <v>30000</v>
      </c>
      <c r="E41" s="27">
        <v>23192.080000000002</v>
      </c>
      <c r="F41" s="28">
        <f t="shared" si="1"/>
        <v>0.77306933333333339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ht="13.5" x14ac:dyDescent="0.25">
      <c r="A42" s="24"/>
      <c r="B42" s="25">
        <v>3235</v>
      </c>
      <c r="C42" s="26" t="s">
        <v>64</v>
      </c>
      <c r="D42" s="27">
        <v>3000</v>
      </c>
      <c r="E42" s="27">
        <v>4819.3999999999996</v>
      </c>
      <c r="F42" s="28">
        <f t="shared" si="1"/>
        <v>1.6064666666666665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13.5" x14ac:dyDescent="0.25">
      <c r="A43" s="24"/>
      <c r="B43" s="25">
        <v>3236</v>
      </c>
      <c r="C43" s="26" t="s">
        <v>65</v>
      </c>
      <c r="D43" s="27">
        <v>2000</v>
      </c>
      <c r="E43" s="27">
        <v>41620</v>
      </c>
      <c r="F43" s="28">
        <f t="shared" si="1"/>
        <v>20.81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ht="13.5" x14ac:dyDescent="0.25">
      <c r="A44" s="24"/>
      <c r="B44" s="25">
        <v>3238</v>
      </c>
      <c r="C44" s="26" t="s">
        <v>36</v>
      </c>
      <c r="D44" s="27">
        <v>5000</v>
      </c>
      <c r="E44" s="27">
        <v>4500</v>
      </c>
      <c r="F44" s="28">
        <f t="shared" si="1"/>
        <v>0.9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13.5" x14ac:dyDescent="0.25">
      <c r="A45" s="24"/>
      <c r="B45" s="25">
        <v>3239</v>
      </c>
      <c r="C45" s="26" t="s">
        <v>54</v>
      </c>
      <c r="D45" s="27">
        <v>1000</v>
      </c>
      <c r="E45" s="27">
        <v>124.38</v>
      </c>
      <c r="F45" s="28">
        <f t="shared" si="1"/>
        <v>0.12437999999999999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ht="13.5" x14ac:dyDescent="0.25">
      <c r="A46" s="24"/>
      <c r="B46" s="22">
        <v>329</v>
      </c>
      <c r="C46" s="23" t="s">
        <v>37</v>
      </c>
      <c r="D46" s="19">
        <f>SUM(D47:D51)</f>
        <v>19000</v>
      </c>
      <c r="E46" s="19">
        <f>SUM(E47:E51)</f>
        <v>8912.51</v>
      </c>
      <c r="F46" s="20">
        <f t="shared" si="1"/>
        <v>0.46907947368421055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ht="13.5" x14ac:dyDescent="0.25">
      <c r="A47" s="24"/>
      <c r="B47" s="25">
        <v>3292</v>
      </c>
      <c r="C47" s="26" t="s">
        <v>38</v>
      </c>
      <c r="D47" s="27">
        <v>10000</v>
      </c>
      <c r="E47" s="27">
        <v>7000.01</v>
      </c>
      <c r="F47" s="28">
        <f t="shared" si="1"/>
        <v>0.70000099999999998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ht="13.5" x14ac:dyDescent="0.25">
      <c r="A48" s="24"/>
      <c r="B48" s="25">
        <v>3293</v>
      </c>
      <c r="C48" s="26" t="s">
        <v>55</v>
      </c>
      <c r="D48" s="27">
        <v>8000</v>
      </c>
      <c r="E48" s="27">
        <v>0</v>
      </c>
      <c r="F48" s="28">
        <f t="shared" si="1"/>
        <v>0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ht="13.5" hidden="1" x14ac:dyDescent="0.25">
      <c r="A49" s="24"/>
      <c r="B49" s="25">
        <v>3294</v>
      </c>
      <c r="C49" s="26" t="s">
        <v>56</v>
      </c>
      <c r="D49" s="27"/>
      <c r="E49" s="27">
        <v>0</v>
      </c>
      <c r="F49" s="28" t="e">
        <f t="shared" si="1"/>
        <v>#DIV/0!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ht="13.5" hidden="1" x14ac:dyDescent="0.25">
      <c r="A50" s="24"/>
      <c r="B50" s="25">
        <v>3295</v>
      </c>
      <c r="C50" s="26" t="s">
        <v>39</v>
      </c>
      <c r="D50" s="27"/>
      <c r="E50" s="27">
        <v>0</v>
      </c>
      <c r="F50" s="28" t="e">
        <f t="shared" si="1"/>
        <v>#DIV/0!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ht="13.5" x14ac:dyDescent="0.25">
      <c r="A51" s="24"/>
      <c r="B51" s="30">
        <v>3299</v>
      </c>
      <c r="C51" s="31" t="s">
        <v>57</v>
      </c>
      <c r="D51" s="27">
        <v>1000</v>
      </c>
      <c r="E51" s="27">
        <v>1912.5</v>
      </c>
      <c r="F51" s="32">
        <f t="shared" si="1"/>
        <v>1.9125000000000001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ht="16.5" customHeight="1" x14ac:dyDescent="0.2">
      <c r="A52" s="21"/>
      <c r="B52" s="22">
        <v>34</v>
      </c>
      <c r="C52" s="23" t="s">
        <v>40</v>
      </c>
      <c r="D52" s="19">
        <f>D53</f>
        <v>1000</v>
      </c>
      <c r="E52" s="19">
        <f>E53</f>
        <v>8012.62</v>
      </c>
      <c r="F52" s="20">
        <f t="shared" si="1"/>
        <v>8.0126200000000001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ht="15" customHeight="1" x14ac:dyDescent="0.25">
      <c r="A53" s="24"/>
      <c r="B53" s="22">
        <v>343</v>
      </c>
      <c r="C53" s="23" t="s">
        <v>41</v>
      </c>
      <c r="D53" s="19">
        <f>SUM(D54:D55)</f>
        <v>1000</v>
      </c>
      <c r="E53" s="19">
        <f>SUM(E54:E55)</f>
        <v>8012.62</v>
      </c>
      <c r="F53" s="20">
        <f t="shared" si="1"/>
        <v>8.0126200000000001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ht="14.25" customHeight="1" x14ac:dyDescent="0.25">
      <c r="A54" s="24"/>
      <c r="B54" s="25">
        <v>3433</v>
      </c>
      <c r="C54" s="26" t="s">
        <v>42</v>
      </c>
      <c r="D54" s="27">
        <v>1000</v>
      </c>
      <c r="E54" s="27">
        <v>0</v>
      </c>
      <c r="F54" s="32">
        <v>0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s="4" customFormat="1" ht="15" customHeight="1" x14ac:dyDescent="0.25">
      <c r="A55" s="24"/>
      <c r="B55" s="25">
        <v>3434</v>
      </c>
      <c r="C55" s="26" t="s">
        <v>70</v>
      </c>
      <c r="D55" s="27">
        <v>0</v>
      </c>
      <c r="E55" s="27">
        <v>8012.62</v>
      </c>
      <c r="F55" s="32">
        <v>0</v>
      </c>
    </row>
    <row r="56" spans="1:1024" s="3" customFormat="1" ht="16.5" customHeight="1" x14ac:dyDescent="0.25">
      <c r="A56" s="56" t="s">
        <v>43</v>
      </c>
      <c r="B56" s="57"/>
      <c r="C56" s="58"/>
      <c r="D56" s="19">
        <f>D57</f>
        <v>160000</v>
      </c>
      <c r="E56" s="19">
        <f>E57</f>
        <v>413672.01</v>
      </c>
      <c r="F56" s="33">
        <v>0</v>
      </c>
    </row>
    <row r="57" spans="1:1024" ht="18" customHeight="1" x14ac:dyDescent="0.2">
      <c r="A57" s="21"/>
      <c r="B57" s="34">
        <v>4</v>
      </c>
      <c r="C57" s="35" t="s">
        <v>44</v>
      </c>
      <c r="D57" s="19">
        <f>D58</f>
        <v>160000</v>
      </c>
      <c r="E57" s="19">
        <f>E58</f>
        <v>413672.01</v>
      </c>
      <c r="F57" s="20">
        <f t="shared" ref="F57:F59" si="2">E57/D57</f>
        <v>2.5854500625000001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ht="15" customHeight="1" x14ac:dyDescent="0.2">
      <c r="A58" s="21"/>
      <c r="B58" s="22">
        <v>42</v>
      </c>
      <c r="C58" s="23" t="s">
        <v>45</v>
      </c>
      <c r="D58" s="19">
        <f>D59+D65+D69</f>
        <v>160000</v>
      </c>
      <c r="E58" s="19">
        <f>E59+E65</f>
        <v>413672.01</v>
      </c>
      <c r="F58" s="20">
        <f t="shared" si="2"/>
        <v>2.5854500625000001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ht="13.5" x14ac:dyDescent="0.25">
      <c r="A59" s="24"/>
      <c r="B59" s="22">
        <v>422</v>
      </c>
      <c r="C59" s="23" t="s">
        <v>46</v>
      </c>
      <c r="D59" s="19">
        <f>D60+D61+D63+D62+D64</f>
        <v>130000</v>
      </c>
      <c r="E59" s="19">
        <f>SUM(E60:E64)</f>
        <v>388797.01</v>
      </c>
      <c r="F59" s="20">
        <f t="shared" si="2"/>
        <v>2.990746230769231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ht="13.5" x14ac:dyDescent="0.25">
      <c r="A60" s="24"/>
      <c r="B60" s="25">
        <v>4221</v>
      </c>
      <c r="C60" s="26" t="s">
        <v>47</v>
      </c>
      <c r="D60" s="27">
        <v>30000</v>
      </c>
      <c r="E60" s="27">
        <v>0</v>
      </c>
      <c r="F60" s="32">
        <f>E60/D60</f>
        <v>0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ht="13.5" x14ac:dyDescent="0.25">
      <c r="A61" s="24"/>
      <c r="B61" s="25">
        <v>4222</v>
      </c>
      <c r="C61" s="26" t="s">
        <v>48</v>
      </c>
      <c r="D61" s="27">
        <v>30000</v>
      </c>
      <c r="E61" s="27">
        <v>36797</v>
      </c>
      <c r="F61" s="32">
        <f t="shared" ref="F61:F64" si="3">E61/D61</f>
        <v>1.2265666666666666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13.5" x14ac:dyDescent="0.25">
      <c r="A62" s="24"/>
      <c r="B62" s="25">
        <v>4223</v>
      </c>
      <c r="C62" s="26" t="s">
        <v>49</v>
      </c>
      <c r="D62" s="27">
        <v>30000</v>
      </c>
      <c r="E62" s="27">
        <v>151049.5</v>
      </c>
      <c r="F62" s="32">
        <f t="shared" si="3"/>
        <v>5.0349833333333329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ht="13.5" x14ac:dyDescent="0.25">
      <c r="A63" s="24"/>
      <c r="B63" s="30">
        <v>4225</v>
      </c>
      <c r="C63" s="36" t="s">
        <v>58</v>
      </c>
      <c r="D63" s="27">
        <v>30000</v>
      </c>
      <c r="E63" s="27">
        <v>194750.51</v>
      </c>
      <c r="F63" s="32">
        <f t="shared" si="3"/>
        <v>6.4916836666666669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 ht="13.5" x14ac:dyDescent="0.25">
      <c r="A64" s="24"/>
      <c r="B64" s="30">
        <v>4226</v>
      </c>
      <c r="C64" s="31" t="s">
        <v>59</v>
      </c>
      <c r="D64" s="27">
        <v>10000</v>
      </c>
      <c r="E64" s="27">
        <v>6200</v>
      </c>
      <c r="F64" s="32">
        <f t="shared" si="3"/>
        <v>0.62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 ht="13.5" x14ac:dyDescent="0.25">
      <c r="A65" s="24"/>
      <c r="B65" s="22">
        <v>423</v>
      </c>
      <c r="C65" s="23" t="s">
        <v>60</v>
      </c>
      <c r="D65" s="19">
        <f>D66+D67</f>
        <v>20000</v>
      </c>
      <c r="E65" s="19">
        <f>E66+E67</f>
        <v>24875</v>
      </c>
      <c r="F65" s="20">
        <v>0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 ht="13.5" x14ac:dyDescent="0.25">
      <c r="A66" s="24"/>
      <c r="B66" s="29">
        <v>4231</v>
      </c>
      <c r="C66" s="26" t="s">
        <v>61</v>
      </c>
      <c r="D66" s="27">
        <v>10000</v>
      </c>
      <c r="E66" s="27">
        <v>24875</v>
      </c>
      <c r="F66" s="28">
        <v>0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 ht="13.5" x14ac:dyDescent="0.25">
      <c r="A67" s="24"/>
      <c r="B67" s="29">
        <v>4233</v>
      </c>
      <c r="C67" s="26" t="s">
        <v>62</v>
      </c>
      <c r="D67" s="27">
        <v>10000</v>
      </c>
      <c r="E67" s="27">
        <v>0</v>
      </c>
      <c r="F67" s="28">
        <v>0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 s="4" customFormat="1" ht="12.75" hidden="1" customHeight="1" x14ac:dyDescent="0.25">
      <c r="A68" s="37"/>
      <c r="B68" s="25">
        <v>4233</v>
      </c>
      <c r="C68" s="26" t="s">
        <v>50</v>
      </c>
      <c r="D68" s="27">
        <v>10000</v>
      </c>
      <c r="E68" s="27">
        <v>0</v>
      </c>
      <c r="F68" s="28">
        <v>0</v>
      </c>
    </row>
    <row r="69" spans="1:1024" s="4" customFormat="1" ht="12.75" customHeight="1" x14ac:dyDescent="0.25">
      <c r="A69" s="40"/>
      <c r="B69" s="44">
        <v>426</v>
      </c>
      <c r="C69" s="43" t="s">
        <v>63</v>
      </c>
      <c r="D69" s="19">
        <f>D70</f>
        <v>10000</v>
      </c>
      <c r="E69" s="19">
        <v>0</v>
      </c>
      <c r="F69" s="20">
        <v>0</v>
      </c>
    </row>
    <row r="70" spans="1:1024" s="4" customFormat="1" ht="12.75" customHeight="1" x14ac:dyDescent="0.25">
      <c r="A70" s="40"/>
      <c r="B70" s="41">
        <v>4262</v>
      </c>
      <c r="C70" s="42" t="s">
        <v>50</v>
      </c>
      <c r="D70" s="27">
        <v>10000</v>
      </c>
      <c r="E70" s="27">
        <v>0</v>
      </c>
      <c r="F70" s="28">
        <v>0</v>
      </c>
    </row>
    <row r="71" spans="1:1024" s="3" customFormat="1" ht="13.5" customHeight="1" x14ac:dyDescent="0.25">
      <c r="A71" s="63" t="s">
        <v>51</v>
      </c>
      <c r="B71" s="64"/>
      <c r="C71" s="65"/>
      <c r="D71" s="38">
        <f>D11</f>
        <v>700000</v>
      </c>
      <c r="E71" s="38">
        <f>E11</f>
        <v>1363847.2600000002</v>
      </c>
      <c r="F71" s="39">
        <f>E71/D71</f>
        <v>1.9483532285714289</v>
      </c>
    </row>
    <row r="72" spans="1:1024" ht="13.5" x14ac:dyDescent="0.25">
      <c r="A72" s="5"/>
      <c r="B72" s="5"/>
      <c r="C72" s="5"/>
      <c r="D72"/>
      <c r="E72"/>
      <c r="F72"/>
    </row>
    <row r="73" spans="1:1024" ht="13.5" x14ac:dyDescent="0.25">
      <c r="A73" s="5"/>
      <c r="B73" s="5"/>
      <c r="C73" s="5"/>
      <c r="D73" s="51" t="s">
        <v>67</v>
      </c>
      <c r="E73" s="51"/>
      <c r="F73" s="51"/>
    </row>
    <row r="74" spans="1:1024" ht="13.5" customHeight="1" x14ac:dyDescent="0.25">
      <c r="A74" s="5"/>
      <c r="B74" s="5"/>
      <c r="C74" s="5"/>
      <c r="D74" s="52" t="s">
        <v>68</v>
      </c>
      <c r="E74" s="52"/>
      <c r="F74" s="52"/>
    </row>
  </sheetData>
  <mergeCells count="12">
    <mergeCell ref="A1:C1"/>
    <mergeCell ref="A6:C6"/>
    <mergeCell ref="A14:C14"/>
    <mergeCell ref="A56:C56"/>
    <mergeCell ref="A71:C71"/>
    <mergeCell ref="D73:F73"/>
    <mergeCell ref="D74:F74"/>
    <mergeCell ref="A8:F8"/>
    <mergeCell ref="A10:C10"/>
    <mergeCell ref="A11:C11"/>
    <mergeCell ref="A12:C12"/>
    <mergeCell ref="A13:C13"/>
  </mergeCells>
  <printOptions horizontalCentered="1"/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245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VLASTITI RASHODI 2017</vt:lpstr>
      <vt:lpstr>'VLASTITI RASHODI 2017'!Ispis_naslova</vt:lpstr>
      <vt:lpstr>'VLASTITI RASHODI 2017'!Print_Titles_0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Bilić</dc:creator>
  <cp:lastModifiedBy>Renata Blagaj</cp:lastModifiedBy>
  <cp:revision>2</cp:revision>
  <cp:lastPrinted>2020-07-28T09:25:56Z</cp:lastPrinted>
  <dcterms:created xsi:type="dcterms:W3CDTF">2013-10-30T09:44:12Z</dcterms:created>
  <dcterms:modified xsi:type="dcterms:W3CDTF">2024-01-25T13:35:49Z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